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MyFiles\Desktop\İşlerim\İnternet sitesi için\Mart 2026\"/>
    </mc:Choice>
  </mc:AlternateContent>
  <xr:revisionPtr revIDLastSave="0" documentId="13_ncr:1_{8D0875E3-43CE-48CC-8F70-E7951FB7BCBD}" xr6:coauthVersionLast="47" xr6:coauthVersionMax="47" xr10:uidLastSave="{00000000-0000-0000-0000-000000000000}"/>
  <bookViews>
    <workbookView xWindow="1425" yWindow="1425" windowWidth="21630" windowHeight="10230" xr2:uid="{65B2DA1C-AFFE-404D-AD62-1666487559D7}"/>
  </bookViews>
  <sheets>
    <sheet name="Sayf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47" i="1" l="1"/>
  <c r="H47" i="1" s="1"/>
  <c r="E47" i="1"/>
  <c r="H46" i="1"/>
  <c r="G46" i="1"/>
  <c r="H45" i="1"/>
  <c r="G45" i="1"/>
  <c r="H44" i="1"/>
  <c r="G44" i="1"/>
  <c r="H43" i="1"/>
  <c r="G43" i="1"/>
  <c r="F42" i="1"/>
  <c r="H42" i="1" s="1"/>
  <c r="E42" i="1"/>
  <c r="G42" i="1" s="1"/>
  <c r="D42" i="1"/>
  <c r="D47" i="1" s="1"/>
  <c r="C42" i="1"/>
  <c r="C47" i="1" s="1"/>
  <c r="H41" i="1"/>
  <c r="G41" i="1"/>
  <c r="H40" i="1"/>
  <c r="G40" i="1"/>
  <c r="H39" i="1"/>
  <c r="G39" i="1"/>
  <c r="H38" i="1"/>
  <c r="G38" i="1"/>
  <c r="H37" i="1"/>
  <c r="G37" i="1"/>
  <c r="H36" i="1"/>
  <c r="G36" i="1"/>
  <c r="H35" i="1"/>
  <c r="G35" i="1"/>
  <c r="H34" i="1"/>
  <c r="G34" i="1"/>
  <c r="H33" i="1"/>
  <c r="G33" i="1"/>
  <c r="H32" i="1"/>
  <c r="G32" i="1"/>
  <c r="H31" i="1"/>
  <c r="G31" i="1"/>
  <c r="H30" i="1"/>
  <c r="G30" i="1"/>
  <c r="F29" i="1"/>
  <c r="H29" i="1" s="1"/>
  <c r="E29" i="1"/>
  <c r="G29" i="1" s="1"/>
  <c r="D29" i="1"/>
  <c r="C29" i="1"/>
  <c r="H28" i="1"/>
  <c r="G28" i="1"/>
  <c r="H27" i="1"/>
  <c r="G27" i="1"/>
  <c r="H26" i="1"/>
  <c r="G26" i="1"/>
  <c r="H25" i="1"/>
  <c r="G25" i="1"/>
  <c r="F24" i="1"/>
  <c r="H24" i="1" s="1"/>
  <c r="E24" i="1"/>
  <c r="G24" i="1" s="1"/>
  <c r="D24" i="1"/>
  <c r="C24" i="1"/>
  <c r="H23" i="1"/>
  <c r="G23" i="1"/>
  <c r="H22" i="1"/>
  <c r="G22" i="1"/>
  <c r="H21" i="1"/>
  <c r="G21" i="1"/>
  <c r="H20" i="1"/>
  <c r="G20" i="1"/>
  <c r="H19" i="1"/>
  <c r="G19" i="1"/>
  <c r="F18" i="1"/>
  <c r="H18" i="1" s="1"/>
  <c r="E18" i="1"/>
  <c r="G18" i="1" s="1"/>
  <c r="D18" i="1"/>
  <c r="C18" i="1"/>
  <c r="H17" i="1"/>
  <c r="G17" i="1"/>
  <c r="H16" i="1"/>
  <c r="G16" i="1"/>
  <c r="H15" i="1"/>
  <c r="G15" i="1"/>
  <c r="H14" i="1"/>
  <c r="G14" i="1"/>
  <c r="F13" i="1"/>
  <c r="H13" i="1" s="1"/>
  <c r="E13" i="1"/>
  <c r="G13" i="1" s="1"/>
  <c r="D13" i="1"/>
  <c r="C13" i="1"/>
  <c r="H12" i="1"/>
  <c r="G12" i="1"/>
  <c r="H11" i="1"/>
  <c r="G11" i="1"/>
  <c r="H10" i="1"/>
  <c r="G10" i="1"/>
  <c r="H9" i="1"/>
  <c r="G9" i="1"/>
  <c r="H8" i="1"/>
  <c r="G8" i="1"/>
  <c r="F8" i="1"/>
  <c r="E8" i="1"/>
  <c r="D8" i="1"/>
  <c r="C8" i="1"/>
  <c r="H7" i="1"/>
  <c r="G7" i="1"/>
  <c r="G47" i="1" l="1"/>
</calcChain>
</file>

<file path=xl/sharedStrings.xml><?xml version="1.0" encoding="utf-8"?>
<sst xmlns="http://schemas.openxmlformats.org/spreadsheetml/2006/main" count="53" uniqueCount="51">
  <si>
    <t>(%) Değişim</t>
  </si>
  <si>
    <t>Mal Grubu</t>
  </si>
  <si>
    <t>Miktar (KG)</t>
  </si>
  <si>
    <t>Değer (ABD $)</t>
  </si>
  <si>
    <t>Miktar</t>
  </si>
  <si>
    <t>Değer</t>
  </si>
  <si>
    <t>1.DEMİR VE ÇELİK</t>
  </si>
  <si>
    <t>HAMMADDE</t>
  </si>
  <si>
    <t xml:space="preserve">     Pik Demir ve Aynalı Demir</t>
  </si>
  <si>
    <t xml:space="preserve">     Hurda, Granül, Tozlar</t>
  </si>
  <si>
    <t xml:space="preserve">     Diğer Hammadde</t>
  </si>
  <si>
    <t>YASSI ÜRÜNLER</t>
  </si>
  <si>
    <t xml:space="preserve">     Sıcak Hadde Mamulleri</t>
  </si>
  <si>
    <t xml:space="preserve">     Soğuk Hadde Mamulleri</t>
  </si>
  <si>
    <t xml:space="preserve">     Kaplanmış Ürünler</t>
  </si>
  <si>
    <t xml:space="preserve">     Kaplanmamış Ürünler</t>
  </si>
  <si>
    <t>UZUN ÜRÜNLER</t>
  </si>
  <si>
    <t xml:space="preserve">     Filmaşin</t>
  </si>
  <si>
    <t xml:space="preserve">     Çubuklar</t>
  </si>
  <si>
    <t xml:space="preserve">     Profiller</t>
  </si>
  <si>
    <t xml:space="preserve">     Teller</t>
  </si>
  <si>
    <t>PASLANMAZ ÇELİK ÜRÜNLERİ</t>
  </si>
  <si>
    <t xml:space="preserve">     Yarı Mamuller</t>
  </si>
  <si>
    <t xml:space="preserve">     Yassı Ürünler</t>
  </si>
  <si>
    <t xml:space="preserve">     Uzun Ürünler</t>
  </si>
  <si>
    <t>DİĞER DEMiR ÇELiK</t>
  </si>
  <si>
    <t>2.DEMİR VEYA ÇELİKTEN EŞYA</t>
  </si>
  <si>
    <t xml:space="preserve">     Borular</t>
  </si>
  <si>
    <t xml:space="preserve">     Boru Bağlantı Parçaları</t>
  </si>
  <si>
    <t xml:space="preserve">     İnşaat Aksamı</t>
  </si>
  <si>
    <t xml:space="preserve">     Vidalar, Civatalar, Somunlar</t>
  </si>
  <si>
    <t xml:space="preserve">     Sofra ve Mutfak Eşyası</t>
  </si>
  <si>
    <t xml:space="preserve">     Öğütücü Bilyalar, Kafesler</t>
  </si>
  <si>
    <t xml:space="preserve">     Sobalar, Mutfak Soba ve Ocakları</t>
  </si>
  <si>
    <t xml:space="preserve">     Dökme Eşya (Düz)</t>
  </si>
  <si>
    <t xml:space="preserve">     Sağlığı Koruyucu Eşya</t>
  </si>
  <si>
    <t xml:space="preserve">     Depo, Sarnıç, Varil, Fıçı</t>
  </si>
  <si>
    <t xml:space="preserve">     Diğer Demir Çelikten Eşya</t>
  </si>
  <si>
    <t>3.BAKIR VE BAKIRDAN EŞYA</t>
  </si>
  <si>
    <t>4.ALÜMİNYUM VE ALÜM. EŞYA</t>
  </si>
  <si>
    <t>5.DİĞER METALLER VE EŞYA</t>
  </si>
  <si>
    <t>TOPLAM</t>
  </si>
  <si>
    <t>2025 YILI</t>
  </si>
  <si>
    <t>2026 YILI</t>
  </si>
  <si>
    <t>ANKARA DEMİR VE DEMİR DIŞI METALLER İHRACATÇILARI BİRLİĞİ KAYITLARI</t>
  </si>
  <si>
    <t>YARI MAMULLER (Blum-Kütük)</t>
  </si>
  <si>
    <t>DİĞER ALAŞIMLI ÇELİK ÜRÜNLERİ</t>
  </si>
  <si>
    <t xml:space="preserve">     Sıkıştırılmış, Sıvı Gazlar İçin Kaplar</t>
  </si>
  <si>
    <t>TOPLAM DEMİR ÇELİK MAMULLERİ</t>
  </si>
  <si>
    <t>6. PREFABRİK YAPILAR</t>
  </si>
  <si>
    <t>2025 - 2026 YILLARI OCAK - AĞUSTOS DÖNEMİ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</si>
</sst>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₺&quot;* #,##0.00_-;\-&quot;₺&quot;* #,##0.00_-;_-&quot;₺&quot;* &quot;-&quot;??_-;_-@_-"/>
    <numFmt numFmtId="164" formatCode="#,##0.0"/>
  </numFmts>
  <fonts count="16" x14ac:knownFonts="1">
    <font>
      <sz val="11"/>
      <color theme="1"/>
      <name val="Calibri"/>
      <family val="2"/>
      <charset val="162"/>
      <scheme val="minor"/>
    </font>
    <font>
      <b/>
      <sz val="10"/>
      <color theme="2" tint="-0.749992370372631"/>
      <name val="Calibri"/>
      <family val="2"/>
      <charset val="162"/>
      <scheme val="minor"/>
    </font>
    <font>
      <b/>
      <sz val="11"/>
      <color theme="2" tint="-0.749992370372631"/>
      <name val="Calibri"/>
      <family val="2"/>
      <charset val="162"/>
      <scheme val="minor"/>
    </font>
    <font>
      <sz val="9"/>
      <color theme="2"/>
      <name val="Calibri"/>
      <family val="2"/>
      <charset val="162"/>
      <scheme val="minor"/>
    </font>
    <font>
      <b/>
      <sz val="9"/>
      <color theme="2"/>
      <name val="Calibri"/>
      <family val="2"/>
      <charset val="162"/>
      <scheme val="minor"/>
    </font>
    <font>
      <b/>
      <sz val="8"/>
      <color theme="2" tint="-0.749992370372631"/>
      <name val="Calibri"/>
      <family val="2"/>
      <charset val="162"/>
      <scheme val="minor"/>
    </font>
    <font>
      <b/>
      <sz val="9"/>
      <color theme="2" tint="-0.749992370372631"/>
      <name val="Calibri"/>
      <family val="2"/>
      <charset val="162"/>
      <scheme val="minor"/>
    </font>
    <font>
      <b/>
      <i/>
      <sz val="8"/>
      <color theme="2" tint="-0.749992370372631"/>
      <name val="Calibri"/>
      <family val="2"/>
      <charset val="162"/>
      <scheme val="minor"/>
    </font>
    <font>
      <b/>
      <i/>
      <sz val="9"/>
      <color theme="2" tint="-0.749992370372631"/>
      <name val="Calibri"/>
      <family val="2"/>
      <charset val="162"/>
      <scheme val="minor"/>
    </font>
    <font>
      <sz val="8"/>
      <color theme="2" tint="-0.749992370372631"/>
      <name val="Calibri"/>
      <family val="2"/>
      <charset val="162"/>
      <scheme val="minor"/>
    </font>
    <font>
      <sz val="9"/>
      <color rgb="FF333333"/>
      <name val="Calibri"/>
      <family val="2"/>
      <charset val="162"/>
      <scheme val="minor"/>
    </font>
    <font>
      <sz val="9"/>
      <color theme="2" tint="-0.749992370372631"/>
      <name val="Calibri"/>
      <family val="2"/>
      <charset val="162"/>
      <scheme val="minor"/>
    </font>
    <font>
      <b/>
      <sz val="9"/>
      <color rgb="FF333333"/>
      <name val="Calibri"/>
      <family val="2"/>
      <charset val="162"/>
      <scheme val="minor"/>
    </font>
    <font>
      <b/>
      <sz val="8"/>
      <color theme="2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i/>
      <sz val="9"/>
      <color theme="2"/>
      <name val="Calibri"/>
      <family val="2"/>
      <charset val="16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2" tint="-0.49998474074526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55"/>
      </patternFill>
    </fill>
    <fill>
      <patternFill patternType="solid">
        <fgColor theme="2" tint="-0.499984740745262"/>
        <bgColor indexed="55"/>
      </patternFill>
    </fill>
    <fill>
      <patternFill patternType="solid">
        <fgColor rgb="FFFFFFFF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theme="2" tint="-0.249977111117893"/>
        <bgColor rgb="FFFFFFFF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4" fillId="0" borderId="0" applyFont="0" applyFill="0" applyBorder="0" applyAlignment="0" applyProtection="0"/>
  </cellStyleXfs>
  <cellXfs count="35">
    <xf numFmtId="0" fontId="0" fillId="0" borderId="0" xfId="0"/>
    <xf numFmtId="1" fontId="2" fillId="0" borderId="0" xfId="0" applyNumberFormat="1" applyFont="1" applyAlignment="1">
      <alignment horizontal="left"/>
    </xf>
    <xf numFmtId="1" fontId="3" fillId="2" borderId="0" xfId="0" applyNumberFormat="1" applyFont="1" applyFill="1" applyAlignment="1">
      <alignment horizontal="left"/>
    </xf>
    <xf numFmtId="3" fontId="4" fillId="2" borderId="1" xfId="0" applyNumberFormat="1" applyFont="1" applyFill="1" applyBorder="1" applyAlignment="1">
      <alignment horizontal="left"/>
    </xf>
    <xf numFmtId="3" fontId="4" fillId="2" borderId="1" xfId="0" applyNumberFormat="1" applyFont="1" applyFill="1" applyBorder="1" applyAlignment="1">
      <alignment horizontal="center"/>
    </xf>
    <xf numFmtId="1" fontId="5" fillId="3" borderId="1" xfId="0" applyNumberFormat="1" applyFont="1" applyFill="1" applyBorder="1" applyAlignment="1">
      <alignment horizontal="left"/>
    </xf>
    <xf numFmtId="1" fontId="7" fillId="0" borderId="1" xfId="0" applyNumberFormat="1" applyFont="1" applyBorder="1" applyAlignment="1">
      <alignment horizontal="left"/>
    </xf>
    <xf numFmtId="3" fontId="8" fillId="0" borderId="1" xfId="0" applyNumberFormat="1" applyFont="1" applyBorder="1" applyAlignment="1">
      <alignment horizontal="right"/>
    </xf>
    <xf numFmtId="164" fontId="8" fillId="4" borderId="1" xfId="0" applyNumberFormat="1" applyFont="1" applyFill="1" applyBorder="1" applyAlignment="1">
      <alignment horizontal="right"/>
    </xf>
    <xf numFmtId="1" fontId="9" fillId="0" borderId="1" xfId="0" applyNumberFormat="1" applyFont="1" applyBorder="1" applyAlignment="1">
      <alignment horizontal="left"/>
    </xf>
    <xf numFmtId="1" fontId="7" fillId="3" borderId="1" xfId="0" applyNumberFormat="1" applyFont="1" applyFill="1" applyBorder="1" applyAlignment="1">
      <alignment horizontal="left"/>
    </xf>
    <xf numFmtId="1" fontId="13" fillId="2" borderId="1" xfId="0" applyNumberFormat="1" applyFont="1" applyFill="1" applyBorder="1" applyAlignment="1">
      <alignment horizontal="left"/>
    </xf>
    <xf numFmtId="3" fontId="8" fillId="3" borderId="1" xfId="0" applyNumberFormat="1" applyFont="1" applyFill="1" applyBorder="1" applyAlignment="1">
      <alignment horizontal="right"/>
    </xf>
    <xf numFmtId="164" fontId="8" fillId="3" borderId="1" xfId="0" applyNumberFormat="1" applyFont="1" applyFill="1" applyBorder="1" applyAlignment="1">
      <alignment horizontal="right"/>
    </xf>
    <xf numFmtId="3" fontId="8" fillId="4" borderId="1" xfId="0" applyNumberFormat="1" applyFont="1" applyFill="1" applyBorder="1" applyAlignment="1">
      <alignment horizontal="right"/>
    </xf>
    <xf numFmtId="3" fontId="10" fillId="7" borderId="1" xfId="0" applyNumberFormat="1" applyFont="1" applyFill="1" applyBorder="1" applyAlignment="1">
      <alignment horizontal="right"/>
    </xf>
    <xf numFmtId="3" fontId="10" fillId="8" borderId="1" xfId="0" applyNumberFormat="1" applyFont="1" applyFill="1" applyBorder="1" applyAlignment="1">
      <alignment horizontal="right"/>
    </xf>
    <xf numFmtId="1" fontId="9" fillId="0" borderId="4" xfId="0" applyNumberFormat="1" applyFont="1" applyBorder="1" applyAlignment="1">
      <alignment horizontal="left"/>
    </xf>
    <xf numFmtId="3" fontId="11" fillId="0" borderId="1" xfId="0" applyNumberFormat="1" applyFont="1" applyBorder="1" applyAlignment="1">
      <alignment horizontal="right"/>
    </xf>
    <xf numFmtId="1" fontId="7" fillId="0" borderId="4" xfId="0" applyNumberFormat="1" applyFont="1" applyBorder="1" applyAlignment="1">
      <alignment horizontal="left"/>
    </xf>
    <xf numFmtId="3" fontId="12" fillId="7" borderId="1" xfId="0" applyNumberFormat="1" applyFont="1" applyFill="1" applyBorder="1" applyAlignment="1">
      <alignment horizontal="right"/>
    </xf>
    <xf numFmtId="3" fontId="6" fillId="0" borderId="1" xfId="0" applyNumberFormat="1" applyFont="1" applyBorder="1" applyAlignment="1">
      <alignment horizontal="right"/>
    </xf>
    <xf numFmtId="1" fontId="5" fillId="0" borderId="1" xfId="0" applyNumberFormat="1" applyFont="1" applyBorder="1" applyAlignment="1">
      <alignment horizontal="left"/>
    </xf>
    <xf numFmtId="3" fontId="12" fillId="8" borderId="1" xfId="0" applyNumberFormat="1" applyFont="1" applyFill="1" applyBorder="1" applyAlignment="1">
      <alignment horizontal="right"/>
    </xf>
    <xf numFmtId="3" fontId="5" fillId="3" borderId="1" xfId="0" applyNumberFormat="1" applyFont="1" applyFill="1" applyBorder="1" applyAlignment="1">
      <alignment horizontal="right"/>
    </xf>
    <xf numFmtId="3" fontId="8" fillId="5" borderId="1" xfId="0" applyNumberFormat="1" applyFont="1" applyFill="1" applyBorder="1" applyAlignment="1">
      <alignment horizontal="right"/>
    </xf>
    <xf numFmtId="3" fontId="12" fillId="9" borderId="1" xfId="0" applyNumberFormat="1" applyFont="1" applyFill="1" applyBorder="1" applyAlignment="1">
      <alignment horizontal="right"/>
    </xf>
    <xf numFmtId="3" fontId="15" fillId="6" borderId="1" xfId="0" applyNumberFormat="1" applyFont="1" applyFill="1" applyBorder="1" applyAlignment="1">
      <alignment horizontal="right"/>
    </xf>
    <xf numFmtId="164" fontId="15" fillId="2" borderId="1" xfId="0" applyNumberFormat="1" applyFont="1" applyFill="1" applyBorder="1" applyAlignment="1">
      <alignment horizontal="right"/>
    </xf>
    <xf numFmtId="44" fontId="1" fillId="0" borderId="0" xfId="1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</cellXfs>
  <cellStyles count="2">
    <cellStyle name="Normal" xfId="0" builtinId="0"/>
    <cellStyle name="ParaBirimi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792FDF-6447-42B9-A74E-48F415E0FD74}">
  <dimension ref="B2:H47"/>
  <sheetViews>
    <sheetView tabSelected="1" topLeftCell="A34" workbookViewId="0">
      <selection activeCell="B2" sqref="B2:H47"/>
    </sheetView>
  </sheetViews>
  <sheetFormatPr defaultRowHeight="15" x14ac:dyDescent="0.25"/>
  <cols>
    <col min="2" max="2" width="24.7109375" bestFit="1" customWidth="1"/>
    <col min="3" max="6" width="11.7109375" bestFit="1" customWidth="1"/>
    <col min="7" max="8" width="6.140625" bestFit="1" customWidth="1"/>
  </cols>
  <sheetData>
    <row r="2" spans="2:8" x14ac:dyDescent="0.25">
      <c r="B2" s="29" t="s">
        <v>50</v>
      </c>
      <c r="C2" s="29"/>
      <c r="D2" s="29"/>
      <c r="E2" s="29"/>
      <c r="F2" s="29"/>
      <c r="G2" s="29"/>
      <c r="H2" s="29"/>
    </row>
    <row r="3" spans="2:8" x14ac:dyDescent="0.25">
      <c r="B3" s="30" t="s">
        <v>44</v>
      </c>
      <c r="C3" s="30"/>
      <c r="D3" s="30"/>
      <c r="E3" s="30"/>
      <c r="F3" s="30"/>
      <c r="G3" s="30"/>
      <c r="H3" s="30"/>
    </row>
    <row r="4" spans="2:8" x14ac:dyDescent="0.25">
      <c r="B4" s="1"/>
      <c r="C4" s="1"/>
      <c r="D4" s="1"/>
      <c r="E4" s="1"/>
      <c r="F4" s="1"/>
      <c r="G4" s="1"/>
      <c r="H4" s="1"/>
    </row>
    <row r="5" spans="2:8" x14ac:dyDescent="0.25">
      <c r="B5" s="2"/>
      <c r="C5" s="31" t="s">
        <v>42</v>
      </c>
      <c r="D5" s="32"/>
      <c r="E5" s="31" t="s">
        <v>43</v>
      </c>
      <c r="F5" s="32"/>
      <c r="G5" s="33" t="s">
        <v>0</v>
      </c>
      <c r="H5" s="34"/>
    </row>
    <row r="6" spans="2:8" x14ac:dyDescent="0.25">
      <c r="B6" s="3" t="s">
        <v>1</v>
      </c>
      <c r="C6" s="4" t="s">
        <v>2</v>
      </c>
      <c r="D6" s="4" t="s">
        <v>3</v>
      </c>
      <c r="E6" s="4" t="s">
        <v>2</v>
      </c>
      <c r="F6" s="4" t="s">
        <v>3</v>
      </c>
      <c r="G6" s="4" t="s">
        <v>4</v>
      </c>
      <c r="H6" s="4" t="s">
        <v>5</v>
      </c>
    </row>
    <row r="7" spans="2:8" x14ac:dyDescent="0.25">
      <c r="B7" s="5" t="s">
        <v>6</v>
      </c>
      <c r="C7" s="12">
        <v>67268654.349999994</v>
      </c>
      <c r="D7" s="12">
        <v>92481311.920000002</v>
      </c>
      <c r="E7" s="12">
        <v>61493325.942000002</v>
      </c>
      <c r="F7" s="12">
        <v>73374603.870000005</v>
      </c>
      <c r="G7" s="13">
        <f t="shared" ref="G7:H8" si="0">IFERROR(((E7/C7)-1)*100,"-")</f>
        <v>-8.5854674272966118</v>
      </c>
      <c r="H7" s="13">
        <f t="shared" si="0"/>
        <v>-20.660074617591995</v>
      </c>
    </row>
    <row r="8" spans="2:8" x14ac:dyDescent="0.25">
      <c r="B8" s="6" t="s">
        <v>7</v>
      </c>
      <c r="C8" s="14">
        <f>SUM(C9:C11)</f>
        <v>5184830.87</v>
      </c>
      <c r="D8" s="14">
        <f>SUM(D9:D11)</f>
        <v>6732830.1500000004</v>
      </c>
      <c r="E8" s="14">
        <f>SUM(E9:E11)</f>
        <v>70523.070000000007</v>
      </c>
      <c r="F8" s="14">
        <f>SUM(F9:F11)</f>
        <v>133104.65000000002</v>
      </c>
      <c r="G8" s="8">
        <f t="shared" si="0"/>
        <v>-98.639819277267961</v>
      </c>
      <c r="H8" s="8">
        <f t="shared" si="0"/>
        <v>-98.023050529501333</v>
      </c>
    </row>
    <row r="9" spans="2:8" x14ac:dyDescent="0.25">
      <c r="B9" s="9" t="s">
        <v>8</v>
      </c>
      <c r="C9" s="15">
        <v>6669.28</v>
      </c>
      <c r="D9" s="15">
        <v>21672.55</v>
      </c>
      <c r="E9" s="15">
        <v>17248</v>
      </c>
      <c r="F9" s="15">
        <v>41432.76</v>
      </c>
      <c r="G9" s="8">
        <f>IFERROR(((E9/C9)-1)*100,"-")</f>
        <v>158.61862150037186</v>
      </c>
      <c r="H9" s="8">
        <f>IFERROR(((F9/D9)-1)*100,"-")</f>
        <v>91.176211382601508</v>
      </c>
    </row>
    <row r="10" spans="2:8" x14ac:dyDescent="0.25">
      <c r="B10" s="9" t="s">
        <v>9</v>
      </c>
      <c r="C10" s="16">
        <v>5177386.47</v>
      </c>
      <c r="D10" s="16">
        <v>6701126.7000000002</v>
      </c>
      <c r="E10" s="16">
        <v>53045.07</v>
      </c>
      <c r="F10" s="16">
        <v>91131.19</v>
      </c>
      <c r="G10" s="8">
        <f t="shared" ref="G10:H47" si="1">IFERROR(((E10/C10)-1)*100,"-")</f>
        <v>-98.97544696909597</v>
      </c>
      <c r="H10" s="8">
        <f t="shared" si="1"/>
        <v>-98.640061677986182</v>
      </c>
    </row>
    <row r="11" spans="2:8" x14ac:dyDescent="0.25">
      <c r="B11" s="17" t="s">
        <v>10</v>
      </c>
      <c r="C11" s="18">
        <v>775.12</v>
      </c>
      <c r="D11" s="18">
        <v>10030.9</v>
      </c>
      <c r="E11" s="18">
        <v>230</v>
      </c>
      <c r="F11" s="18">
        <v>540.70000000000005</v>
      </c>
      <c r="G11" s="8">
        <f t="shared" si="1"/>
        <v>-70.327175147074001</v>
      </c>
      <c r="H11" s="8">
        <f t="shared" si="1"/>
        <v>-94.609656162457995</v>
      </c>
    </row>
    <row r="12" spans="2:8" x14ac:dyDescent="0.25">
      <c r="B12" s="19" t="s">
        <v>45</v>
      </c>
      <c r="C12" s="20">
        <v>81513.08</v>
      </c>
      <c r="D12" s="20">
        <v>154248.34</v>
      </c>
      <c r="E12" s="20">
        <v>83294.31</v>
      </c>
      <c r="F12" s="20">
        <v>255549.24</v>
      </c>
      <c r="G12" s="8">
        <f t="shared" si="1"/>
        <v>2.1852075765018242</v>
      </c>
      <c r="H12" s="8">
        <f t="shared" si="1"/>
        <v>65.673899634835607</v>
      </c>
    </row>
    <row r="13" spans="2:8" x14ac:dyDescent="0.25">
      <c r="B13" s="6" t="s">
        <v>11</v>
      </c>
      <c r="C13" s="21">
        <f>SUM(C14:C17)</f>
        <v>23143371.370000001</v>
      </c>
      <c r="D13" s="21">
        <f>SUM(D14:D17)</f>
        <v>21078025.869999997</v>
      </c>
      <c r="E13" s="21">
        <f>SUM(E14:E17)</f>
        <v>19939428.950000003</v>
      </c>
      <c r="F13" s="21">
        <f>SUM(F14:F17)</f>
        <v>18657285.620000001</v>
      </c>
      <c r="G13" s="8">
        <f t="shared" si="1"/>
        <v>-13.843888035055961</v>
      </c>
      <c r="H13" s="8">
        <f t="shared" si="1"/>
        <v>-11.484663055876576</v>
      </c>
    </row>
    <row r="14" spans="2:8" x14ac:dyDescent="0.25">
      <c r="B14" s="9" t="s">
        <v>12</v>
      </c>
      <c r="C14" s="16">
        <v>15559337.779999999</v>
      </c>
      <c r="D14" s="16">
        <v>11434883.699999999</v>
      </c>
      <c r="E14" s="16">
        <v>9999823.1500000004</v>
      </c>
      <c r="F14" s="16">
        <v>7705469.8300000001</v>
      </c>
      <c r="G14" s="8">
        <f t="shared" si="1"/>
        <v>-35.73104915265872</v>
      </c>
      <c r="H14" s="8">
        <f t="shared" si="1"/>
        <v>-32.614357678163351</v>
      </c>
    </row>
    <row r="15" spans="2:8" x14ac:dyDescent="0.25">
      <c r="B15" s="9" t="s">
        <v>13</v>
      </c>
      <c r="C15" s="15">
        <v>266215.56</v>
      </c>
      <c r="D15" s="15">
        <v>274304.57</v>
      </c>
      <c r="E15" s="15">
        <v>359178.71</v>
      </c>
      <c r="F15" s="15">
        <v>380318.5</v>
      </c>
      <c r="G15" s="8">
        <f t="shared" si="1"/>
        <v>34.920254097844627</v>
      </c>
      <c r="H15" s="8">
        <f t="shared" si="1"/>
        <v>38.648255112920651</v>
      </c>
    </row>
    <row r="16" spans="2:8" x14ac:dyDescent="0.25">
      <c r="B16" s="9" t="s">
        <v>14</v>
      </c>
      <c r="C16" s="16">
        <v>6966832.4800000004</v>
      </c>
      <c r="D16" s="16">
        <v>8441722.5600000005</v>
      </c>
      <c r="E16" s="16">
        <v>9248416.6600000001</v>
      </c>
      <c r="F16" s="16">
        <v>10005472.49</v>
      </c>
      <c r="G16" s="8">
        <f t="shared" si="1"/>
        <v>32.749232690033047</v>
      </c>
      <c r="H16" s="8">
        <f t="shared" si="1"/>
        <v>18.524062108006547</v>
      </c>
    </row>
    <row r="17" spans="2:8" x14ac:dyDescent="0.25">
      <c r="B17" s="9" t="s">
        <v>15</v>
      </c>
      <c r="C17" s="15">
        <v>350985.55</v>
      </c>
      <c r="D17" s="15">
        <v>927115.04</v>
      </c>
      <c r="E17" s="15">
        <v>332010.43</v>
      </c>
      <c r="F17" s="15">
        <v>566024.80000000005</v>
      </c>
      <c r="G17" s="8">
        <f t="shared" si="1"/>
        <v>-5.4062396585842336</v>
      </c>
      <c r="H17" s="8">
        <f t="shared" si="1"/>
        <v>-38.947727565718267</v>
      </c>
    </row>
    <row r="18" spans="2:8" x14ac:dyDescent="0.25">
      <c r="B18" s="22" t="s">
        <v>16</v>
      </c>
      <c r="C18" s="7">
        <f>SUM(C19:C22)</f>
        <v>29323312.289999999</v>
      </c>
      <c r="D18" s="7">
        <f>SUM(D19:D22)</f>
        <v>29858035.319999997</v>
      </c>
      <c r="E18" s="7">
        <f>SUM(E19:E22)</f>
        <v>30814856.07</v>
      </c>
      <c r="F18" s="7">
        <f>SUM(F19:F22)</f>
        <v>32977085.800000001</v>
      </c>
      <c r="G18" s="8">
        <f t="shared" si="1"/>
        <v>5.0865460397141238</v>
      </c>
      <c r="H18" s="8">
        <f t="shared" si="1"/>
        <v>10.446268304568429</v>
      </c>
    </row>
    <row r="19" spans="2:8" x14ac:dyDescent="0.25">
      <c r="B19" s="9" t="s">
        <v>17</v>
      </c>
      <c r="C19" s="16">
        <v>125440.33</v>
      </c>
      <c r="D19" s="16">
        <v>158176.54999999999</v>
      </c>
      <c r="E19" s="16">
        <v>54350.52</v>
      </c>
      <c r="F19" s="16">
        <v>39912.92</v>
      </c>
      <c r="G19" s="8">
        <f t="shared" si="1"/>
        <v>-56.672212198421356</v>
      </c>
      <c r="H19" s="8">
        <f t="shared" si="1"/>
        <v>-74.766853873093069</v>
      </c>
    </row>
    <row r="20" spans="2:8" x14ac:dyDescent="0.25">
      <c r="B20" s="9" t="s">
        <v>18</v>
      </c>
      <c r="C20" s="15">
        <v>11288283.470000001</v>
      </c>
      <c r="D20" s="15">
        <v>7620484.1900000004</v>
      </c>
      <c r="E20" s="15">
        <v>15268420.91</v>
      </c>
      <c r="F20" s="15">
        <v>10258477.779999999</v>
      </c>
      <c r="G20" s="8">
        <f t="shared" si="1"/>
        <v>35.259013919855065</v>
      </c>
      <c r="H20" s="8">
        <f t="shared" si="1"/>
        <v>34.617138809391037</v>
      </c>
    </row>
    <row r="21" spans="2:8" x14ac:dyDescent="0.25">
      <c r="B21" s="9" t="s">
        <v>19</v>
      </c>
      <c r="C21" s="16">
        <v>16006667.77</v>
      </c>
      <c r="D21" s="16">
        <v>19335177.879999999</v>
      </c>
      <c r="E21" s="16">
        <v>12862131.550000001</v>
      </c>
      <c r="F21" s="16">
        <v>19651046.73</v>
      </c>
      <c r="G21" s="8">
        <f t="shared" si="1"/>
        <v>-19.645164535079239</v>
      </c>
      <c r="H21" s="8">
        <f t="shared" si="1"/>
        <v>1.6336485340883833</v>
      </c>
    </row>
    <row r="22" spans="2:8" x14ac:dyDescent="0.25">
      <c r="B22" s="9" t="s">
        <v>20</v>
      </c>
      <c r="C22" s="15">
        <v>1902920.72</v>
      </c>
      <c r="D22" s="15">
        <v>2744196.7</v>
      </c>
      <c r="E22" s="15">
        <v>2629953.09</v>
      </c>
      <c r="F22" s="15">
        <v>3027648.37</v>
      </c>
      <c r="G22" s="8">
        <f t="shared" si="1"/>
        <v>38.206130311093567</v>
      </c>
      <c r="H22" s="8">
        <f t="shared" si="1"/>
        <v>10.329130925636631</v>
      </c>
    </row>
    <row r="23" spans="2:8" x14ac:dyDescent="0.25">
      <c r="B23" s="6" t="s">
        <v>21</v>
      </c>
      <c r="C23" s="16">
        <v>1924708.2</v>
      </c>
      <c r="D23" s="16">
        <v>18833693.129999999</v>
      </c>
      <c r="E23" s="16">
        <v>2015468.8019999999</v>
      </c>
      <c r="F23" s="16">
        <v>6170732.7999999998</v>
      </c>
      <c r="G23" s="8">
        <f t="shared" si="1"/>
        <v>4.7155512716161363</v>
      </c>
      <c r="H23" s="8">
        <f t="shared" si="1"/>
        <v>-67.235673017467292</v>
      </c>
    </row>
    <row r="24" spans="2:8" x14ac:dyDescent="0.25">
      <c r="B24" s="6" t="s">
        <v>46</v>
      </c>
      <c r="C24" s="7">
        <f>SUM(C25:C27)</f>
        <v>7610914.04</v>
      </c>
      <c r="D24" s="7">
        <f>SUM(D25:D27)</f>
        <v>15824434.109999999</v>
      </c>
      <c r="E24" s="7">
        <f>SUM(E25:E27)</f>
        <v>8567454.7400000002</v>
      </c>
      <c r="F24" s="7">
        <f>SUM(F25:F27)</f>
        <v>15178211.949999999</v>
      </c>
      <c r="G24" s="8">
        <f t="shared" si="1"/>
        <v>12.568013447173287</v>
      </c>
      <c r="H24" s="8">
        <f t="shared" si="1"/>
        <v>-4.0836983838280165</v>
      </c>
    </row>
    <row r="25" spans="2:8" x14ac:dyDescent="0.25">
      <c r="B25" s="9" t="s">
        <v>22</v>
      </c>
      <c r="C25" s="15">
        <v>372727.44</v>
      </c>
      <c r="D25" s="15">
        <v>1373475.2</v>
      </c>
      <c r="E25" s="15">
        <v>122896.33</v>
      </c>
      <c r="F25" s="15">
        <v>615171.53</v>
      </c>
      <c r="G25" s="8">
        <f t="shared" si="1"/>
        <v>-67.027828699706134</v>
      </c>
      <c r="H25" s="8">
        <f t="shared" si="1"/>
        <v>-55.210583343623533</v>
      </c>
    </row>
    <row r="26" spans="2:8" x14ac:dyDescent="0.25">
      <c r="B26" s="9" t="s">
        <v>23</v>
      </c>
      <c r="C26" s="16">
        <v>745520.2</v>
      </c>
      <c r="D26" s="16">
        <v>2366515.0499999998</v>
      </c>
      <c r="E26" s="16">
        <v>1208060.06</v>
      </c>
      <c r="F26" s="16">
        <v>2454727.7400000002</v>
      </c>
      <c r="G26" s="8">
        <f t="shared" si="1"/>
        <v>62.04256571451721</v>
      </c>
      <c r="H26" s="8">
        <f t="shared" si="1"/>
        <v>3.7275355590914439</v>
      </c>
    </row>
    <row r="27" spans="2:8" x14ac:dyDescent="0.25">
      <c r="B27" s="9" t="s">
        <v>24</v>
      </c>
      <c r="C27" s="15">
        <v>6492666.4000000004</v>
      </c>
      <c r="D27" s="15">
        <v>12084443.859999999</v>
      </c>
      <c r="E27" s="15">
        <v>7236498.3499999996</v>
      </c>
      <c r="F27" s="15">
        <v>12108312.68</v>
      </c>
      <c r="G27" s="8">
        <f t="shared" si="1"/>
        <v>11.456494207064139</v>
      </c>
      <c r="H27" s="8">
        <f t="shared" si="1"/>
        <v>0.19751690914802111</v>
      </c>
    </row>
    <row r="28" spans="2:8" x14ac:dyDescent="0.25">
      <c r="B28" s="6" t="s">
        <v>25</v>
      </c>
      <c r="C28" s="23">
        <v>4.5</v>
      </c>
      <c r="D28" s="23">
        <v>45</v>
      </c>
      <c r="E28" s="23">
        <v>2300</v>
      </c>
      <c r="F28" s="23">
        <v>2633.81</v>
      </c>
      <c r="G28" s="8">
        <f t="shared" si="1"/>
        <v>51011.111111111109</v>
      </c>
      <c r="H28" s="8">
        <f t="shared" si="1"/>
        <v>5752.9111111111106</v>
      </c>
    </row>
    <row r="29" spans="2:8" x14ac:dyDescent="0.25">
      <c r="B29" s="5" t="s">
        <v>26</v>
      </c>
      <c r="C29" s="24">
        <f>SUM(C30:C41)</f>
        <v>505733110.03499991</v>
      </c>
      <c r="D29" s="24">
        <f>SUM(D30:D41)</f>
        <v>1072255444.78</v>
      </c>
      <c r="E29" s="24">
        <f>SUM(E30:E41)</f>
        <v>494294219.89499998</v>
      </c>
      <c r="F29" s="24">
        <f>SUM(F30:F41)</f>
        <v>1048565506.48</v>
      </c>
      <c r="G29" s="13">
        <f t="shared" si="1"/>
        <v>-2.2618432356956597</v>
      </c>
      <c r="H29" s="13">
        <f t="shared" si="1"/>
        <v>-2.2093558410291481</v>
      </c>
    </row>
    <row r="30" spans="2:8" x14ac:dyDescent="0.25">
      <c r="B30" s="9" t="s">
        <v>27</v>
      </c>
      <c r="C30" s="15">
        <v>146959912.69</v>
      </c>
      <c r="D30" s="15">
        <v>146620582.55000001</v>
      </c>
      <c r="E30" s="15">
        <v>141390484.31600001</v>
      </c>
      <c r="F30" s="15">
        <v>120708937.14</v>
      </c>
      <c r="G30" s="8">
        <f t="shared" si="1"/>
        <v>-3.7897602632278593</v>
      </c>
      <c r="H30" s="8">
        <f t="shared" si="1"/>
        <v>-17.672583861930647</v>
      </c>
    </row>
    <row r="31" spans="2:8" x14ac:dyDescent="0.25">
      <c r="B31" s="9" t="s">
        <v>28</v>
      </c>
      <c r="C31" s="16">
        <v>4450972.2699999996</v>
      </c>
      <c r="D31" s="16">
        <v>25172608.09</v>
      </c>
      <c r="E31" s="16">
        <v>5959735.7439999999</v>
      </c>
      <c r="F31" s="16">
        <v>28894286.550000001</v>
      </c>
      <c r="G31" s="8">
        <f t="shared" si="1"/>
        <v>33.897391007560707</v>
      </c>
      <c r="H31" s="8">
        <f t="shared" si="1"/>
        <v>14.784635929236378</v>
      </c>
    </row>
    <row r="32" spans="2:8" x14ac:dyDescent="0.25">
      <c r="B32" s="9" t="s">
        <v>29</v>
      </c>
      <c r="C32" s="15">
        <v>234758232.22999999</v>
      </c>
      <c r="D32" s="15">
        <v>520529697.60000002</v>
      </c>
      <c r="E32" s="15">
        <v>227829515.905</v>
      </c>
      <c r="F32" s="15">
        <v>498653393.16000003</v>
      </c>
      <c r="G32" s="8">
        <f t="shared" si="1"/>
        <v>-2.9514263500722393</v>
      </c>
      <c r="H32" s="8">
        <f t="shared" si="1"/>
        <v>-4.2027005453991961</v>
      </c>
    </row>
    <row r="33" spans="2:8" x14ac:dyDescent="0.25">
      <c r="B33" s="9" t="s">
        <v>30</v>
      </c>
      <c r="C33" s="16">
        <v>27130225.313999999</v>
      </c>
      <c r="D33" s="16">
        <v>79631319.390000001</v>
      </c>
      <c r="E33" s="16">
        <v>25332398.098000001</v>
      </c>
      <c r="F33" s="16">
        <v>80879258.010000005</v>
      </c>
      <c r="G33" s="8">
        <f t="shared" si="1"/>
        <v>-6.6266578887285039</v>
      </c>
      <c r="H33" s="8">
        <f t="shared" si="1"/>
        <v>1.5671454768796833</v>
      </c>
    </row>
    <row r="34" spans="2:8" x14ac:dyDescent="0.25">
      <c r="B34" s="9" t="s">
        <v>31</v>
      </c>
      <c r="C34" s="15">
        <v>3484132.8530000001</v>
      </c>
      <c r="D34" s="15">
        <v>11958457.24</v>
      </c>
      <c r="E34" s="15">
        <v>4071750.71</v>
      </c>
      <c r="F34" s="15">
        <v>14041411.57</v>
      </c>
      <c r="G34" s="8">
        <f t="shared" si="1"/>
        <v>16.86554106265017</v>
      </c>
      <c r="H34" s="8">
        <f t="shared" si="1"/>
        <v>17.418252941798372</v>
      </c>
    </row>
    <row r="35" spans="2:8" x14ac:dyDescent="0.25">
      <c r="B35" s="9" t="s">
        <v>32</v>
      </c>
      <c r="C35" s="16">
        <v>26503816.302000001</v>
      </c>
      <c r="D35" s="16">
        <v>112658694.59</v>
      </c>
      <c r="E35" s="16">
        <v>22749392.381999999</v>
      </c>
      <c r="F35" s="16">
        <v>103736761.23999999</v>
      </c>
      <c r="G35" s="8">
        <f t="shared" si="1"/>
        <v>-14.165597426498501</v>
      </c>
      <c r="H35" s="8">
        <f t="shared" si="1"/>
        <v>-7.9194361185079387</v>
      </c>
    </row>
    <row r="36" spans="2:8" x14ac:dyDescent="0.25">
      <c r="B36" s="9" t="s">
        <v>33</v>
      </c>
      <c r="C36" s="15">
        <v>969914.42</v>
      </c>
      <c r="D36" s="15">
        <v>6564035.7999999998</v>
      </c>
      <c r="E36" s="15">
        <v>979098.65</v>
      </c>
      <c r="F36" s="15">
        <v>5332302.6399999997</v>
      </c>
      <c r="G36" s="8">
        <f t="shared" si="1"/>
        <v>0.94691137801621306</v>
      </c>
      <c r="H36" s="8">
        <f t="shared" si="1"/>
        <v>-18.764875718685147</v>
      </c>
    </row>
    <row r="37" spans="2:8" x14ac:dyDescent="0.25">
      <c r="B37" s="9" t="s">
        <v>34</v>
      </c>
      <c r="C37" s="15">
        <v>22477194.960000001</v>
      </c>
      <c r="D37" s="15">
        <v>50399158.969999999</v>
      </c>
      <c r="E37" s="15">
        <v>22357413.420000002</v>
      </c>
      <c r="F37" s="15">
        <v>54155648.350000001</v>
      </c>
      <c r="G37" s="8">
        <f t="shared" si="1"/>
        <v>-0.53290252726445608</v>
      </c>
      <c r="H37" s="8">
        <f t="shared" si="1"/>
        <v>7.4534763213728317</v>
      </c>
    </row>
    <row r="38" spans="2:8" x14ac:dyDescent="0.25">
      <c r="B38" s="9" t="s">
        <v>35</v>
      </c>
      <c r="C38" s="16">
        <v>1181174.01</v>
      </c>
      <c r="D38" s="16">
        <v>8274668.7999999998</v>
      </c>
      <c r="E38" s="16">
        <v>1167060.1399999999</v>
      </c>
      <c r="F38" s="16">
        <v>8711676.0299999993</v>
      </c>
      <c r="G38" s="8">
        <f t="shared" si="1"/>
        <v>-1.1949018417701351</v>
      </c>
      <c r="H38" s="8">
        <f t="shared" si="1"/>
        <v>5.2812655172373768</v>
      </c>
    </row>
    <row r="39" spans="2:8" x14ac:dyDescent="0.25">
      <c r="B39" s="9" t="s">
        <v>36</v>
      </c>
      <c r="C39" s="15">
        <v>8451998.4000000004</v>
      </c>
      <c r="D39" s="15">
        <v>36170093.469999999</v>
      </c>
      <c r="E39" s="15">
        <v>10651904.130000001</v>
      </c>
      <c r="F39" s="15">
        <v>50803036.789999999</v>
      </c>
      <c r="G39" s="8">
        <f t="shared" si="1"/>
        <v>26.028231737478791</v>
      </c>
      <c r="H39" s="8">
        <f t="shared" si="1"/>
        <v>40.455917903935678</v>
      </c>
    </row>
    <row r="40" spans="2:8" x14ac:dyDescent="0.25">
      <c r="B40" s="9" t="s">
        <v>47</v>
      </c>
      <c r="C40" s="16">
        <v>9010684.7100000009</v>
      </c>
      <c r="D40" s="16">
        <v>29451128.739999998</v>
      </c>
      <c r="E40" s="16">
        <v>9353398.3599999994</v>
      </c>
      <c r="F40" s="16">
        <v>31025228.129999999</v>
      </c>
      <c r="G40" s="8">
        <f t="shared" si="1"/>
        <v>3.8034140692954965</v>
      </c>
      <c r="H40" s="8">
        <f t="shared" si="1"/>
        <v>5.3447845883817902</v>
      </c>
    </row>
    <row r="41" spans="2:8" x14ac:dyDescent="0.25">
      <c r="B41" s="9" t="s">
        <v>37</v>
      </c>
      <c r="C41" s="16">
        <v>20354851.875999998</v>
      </c>
      <c r="D41" s="16">
        <v>44824999.539999999</v>
      </c>
      <c r="E41" s="16">
        <v>22452068.039999999</v>
      </c>
      <c r="F41" s="16">
        <v>51623566.869999997</v>
      </c>
      <c r="G41" s="8">
        <f t="shared" si="1"/>
        <v>10.303274014353248</v>
      </c>
      <c r="H41" s="8">
        <f t="shared" si="1"/>
        <v>15.166909982750209</v>
      </c>
    </row>
    <row r="42" spans="2:8" x14ac:dyDescent="0.25">
      <c r="B42" s="5" t="s">
        <v>48</v>
      </c>
      <c r="C42" s="12">
        <f>SUM(C29+C7)</f>
        <v>573001764.38499987</v>
      </c>
      <c r="D42" s="25">
        <f>SUM(D29+D7)</f>
        <v>1164736756.7</v>
      </c>
      <c r="E42" s="25">
        <f>SUM(E29+E7)</f>
        <v>555787545.83700001</v>
      </c>
      <c r="F42" s="25">
        <f>SUM(F29+F7)</f>
        <v>1121940110.3499999</v>
      </c>
      <c r="G42" s="13">
        <f t="shared" si="1"/>
        <v>-3.0042173720836285</v>
      </c>
      <c r="H42" s="13">
        <f t="shared" si="1"/>
        <v>-3.6743621340889154</v>
      </c>
    </row>
    <row r="43" spans="2:8" x14ac:dyDescent="0.25">
      <c r="B43" s="10" t="s">
        <v>38</v>
      </c>
      <c r="C43" s="26">
        <v>1370650.23</v>
      </c>
      <c r="D43" s="26">
        <v>14713918.949999999</v>
      </c>
      <c r="E43" s="26">
        <v>2218939.2200000002</v>
      </c>
      <c r="F43" s="26">
        <v>31848011.960000001</v>
      </c>
      <c r="G43" s="13">
        <f t="shared" si="1"/>
        <v>61.889530343565504</v>
      </c>
      <c r="H43" s="13">
        <f t="shared" si="1"/>
        <v>116.4481948570201</v>
      </c>
    </row>
    <row r="44" spans="2:8" x14ac:dyDescent="0.25">
      <c r="B44" s="10" t="s">
        <v>39</v>
      </c>
      <c r="C44" s="26">
        <v>59844953.417000003</v>
      </c>
      <c r="D44" s="26">
        <v>300497085.52999997</v>
      </c>
      <c r="E44" s="26">
        <v>51598750.484999999</v>
      </c>
      <c r="F44" s="26">
        <v>318792229.19</v>
      </c>
      <c r="G44" s="13">
        <f t="shared" si="1"/>
        <v>-13.779278721365884</v>
      </c>
      <c r="H44" s="13">
        <f t="shared" si="1"/>
        <v>6.0882932118067279</v>
      </c>
    </row>
    <row r="45" spans="2:8" x14ac:dyDescent="0.25">
      <c r="B45" s="10" t="s">
        <v>40</v>
      </c>
      <c r="C45" s="26">
        <v>25982836.723999999</v>
      </c>
      <c r="D45" s="26">
        <v>153694606.50999999</v>
      </c>
      <c r="E45" s="26">
        <v>34486100.658</v>
      </c>
      <c r="F45" s="26">
        <v>196459886.66999999</v>
      </c>
      <c r="G45" s="13">
        <f t="shared" si="1"/>
        <v>32.726464874967441</v>
      </c>
      <c r="H45" s="13">
        <f t="shared" si="1"/>
        <v>27.824841177635928</v>
      </c>
    </row>
    <row r="46" spans="2:8" x14ac:dyDescent="0.25">
      <c r="B46" s="10" t="s">
        <v>49</v>
      </c>
      <c r="C46" s="26">
        <v>1936833.38</v>
      </c>
      <c r="D46" s="26">
        <v>4167342.22</v>
      </c>
      <c r="E46" s="26">
        <v>834077.29</v>
      </c>
      <c r="F46" s="26">
        <v>1303318.73</v>
      </c>
      <c r="G46" s="13">
        <f t="shared" si="1"/>
        <v>-56.936032876508968</v>
      </c>
      <c r="H46" s="13">
        <f t="shared" si="1"/>
        <v>-68.725421115043446</v>
      </c>
    </row>
    <row r="47" spans="2:8" x14ac:dyDescent="0.25">
      <c r="B47" s="11" t="s">
        <v>41</v>
      </c>
      <c r="C47" s="27">
        <f>SUM(C42:C46)</f>
        <v>662137038.13599992</v>
      </c>
      <c r="D47" s="27">
        <f>SUM(D42:D46)</f>
        <v>1637809709.9100001</v>
      </c>
      <c r="E47" s="27">
        <f>SUM(E42:E46)</f>
        <v>644925413.49000001</v>
      </c>
      <c r="F47" s="27">
        <f>SUM(F42:F46)</f>
        <v>1670343556.9000001</v>
      </c>
      <c r="G47" s="28">
        <f t="shared" si="1"/>
        <v>-2.5994052068817664</v>
      </c>
      <c r="H47" s="28">
        <f t="shared" si="1"/>
        <v>1.9864241122241166</v>
      </c>
    </row>
  </sheetData>
  <mergeCells count="5">
    <mergeCell ref="B2:H2"/>
    <mergeCell ref="B3:H3"/>
    <mergeCell ref="C5:D5"/>
    <mergeCell ref="E5:F5"/>
    <mergeCell ref="G5:H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Halilcan Yılmaz</dc:creator>
  <cp:lastModifiedBy>Halilcan Yılmaz</cp:lastModifiedBy>
  <dcterms:created xsi:type="dcterms:W3CDTF">2025-11-04T20:23:52Z</dcterms:created>
  <dcterms:modified xsi:type="dcterms:W3CDTF">2026-09-21T07:21:32Z</dcterms:modified>
</cp:coreProperties>
</file>